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" i="2" l="1"/>
  <c r="U8" i="2" s="1"/>
  <c r="V8" i="2" s="1"/>
  <c r="P8" i="2"/>
  <c r="Q8" i="2" s="1"/>
  <c r="R8" i="2" s="1"/>
  <c r="L8" i="2"/>
  <c r="H8" i="2"/>
  <c r="I8" i="2" s="1"/>
  <c r="M8" i="2"/>
  <c r="N8" i="2" s="1"/>
  <c r="F8" i="2"/>
  <c r="J8" i="2" l="1"/>
</calcChain>
</file>

<file path=xl/sharedStrings.xml><?xml version="1.0" encoding="utf-8"?>
<sst xmlns="http://schemas.openxmlformats.org/spreadsheetml/2006/main" count="53" uniqueCount="30">
  <si>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</si>
  <si>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</si>
  <si>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</si>
  <si>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</si>
  <si>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</si>
  <si>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</si>
  <si>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</si>
  <si>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Շնորհման կառավարում</t>
  </si>
  <si>
    <t>Արժեք</t>
  </si>
  <si>
    <t>ԱԱՀ</t>
  </si>
  <si>
    <t>Գին</t>
  </si>
  <si>
    <t>ԱՄ ՄԵԴԻՔԼ ԳՐՈՒՊ ՍՊԸ Ապրանքի ամբողջական նկարագիր</t>
  </si>
  <si>
    <t>38618766.67 AMD</t>
  </si>
  <si>
    <t>38400000.00 AMD</t>
  </si>
  <si>
    <t>Մ.Լ.Ն Ֆարմ ՍՊԸ Ապրանքի ամբողջական նկարագիր</t>
  </si>
  <si>
    <t>41230008.00 AMD</t>
  </si>
  <si>
    <t>ԱՌՈՂՋԱՊԱՀՈՒԹՅԱՆ ՆԱԽԱՐԱՐՈՒԹՅԱՆ 2023 ԹՎԱԿԱՆԻ ԿԱՐԻՔՆԵՐԻ ՀԱՄԱՐ ԱՐՅԱՆ ՄԵՋ ԳԼՅՈՒԿՈԶԻ ՈՐՈՇՄԱՆ ԹԵՍՏ-ԵՐԻԶՆԵՐԻ ՁԵՌՔ ԲԵՐՄԱՆ «ՀՀ ԱՆ ԷԱՃԱՊՁԲ-2023/17» ԾԱԾԿԱԳՐՈՎ ԳՆՄԱՆ ԸՆԹԱՑԱԿԱՐԳԻ 20.12.2022Թ. ՀԱԿԱԴԱՐՁ ԱՃՈՒՐԴԻՑ ՀԵՏՈՆ ՆԵՐԿԱՅԱՑՎԱԾ ՎԵՐՋՆԱԿԱՆ ԳՆԱՅԻՆ ԱՌԱՋԱՐԿ</t>
  </si>
  <si>
    <t>NN</t>
  </si>
  <si>
    <t>Դեղի անվանումը</t>
  </si>
  <si>
    <t>CPV կոդեր</t>
  </si>
  <si>
    <t>Քանակ</t>
  </si>
  <si>
    <t>Նախահաշվային</t>
  </si>
  <si>
    <t>«Մ.Լ.Ն. Ֆարմ» ՍՊԸ</t>
  </si>
  <si>
    <t>«ԱՄ Մեդիքլ Գրուպ» ՍՊԸ</t>
  </si>
  <si>
    <t>Միավորի գին</t>
  </si>
  <si>
    <t>Գումար</t>
  </si>
  <si>
    <t>Միավորի գին                      ԱԱՀ-ով</t>
  </si>
  <si>
    <t>Արյան մեջ գլյուկոզայի որոշման թեստ հավաքածուներ</t>
  </si>
  <si>
    <t>Վերջնական առաջարկ</t>
  </si>
  <si>
    <t>33141210/503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</si>
</sst>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AMD&quot;;[Red]\-#,##0\ &quot;AMD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eauction.armeps.am/application/documents/application/deef81c6.zi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eauction.armeps.am/application/documents/application/736c34dc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6</xdr:row>
      <xdr:rowOff>200025</xdr:rowOff>
    </xdr:to>
    <xdr:pic>
      <xdr:nvPicPr>
        <xdr:cNvPr id="2" name="Picture 1" descr="https://eauction.armeps.am/application/themes/frontend/default/images/filetypes/zip.pn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24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200025</xdr:colOff>
      <xdr:row>7</xdr:row>
      <xdr:rowOff>200025</xdr:rowOff>
    </xdr:to>
    <xdr:pic>
      <xdr:nvPicPr>
        <xdr:cNvPr id="3" name="Picture 2" descr="https://eauction.armeps.am/application/themes/frontend/default/images/filetypes/zip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429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F19" sqref="F19"/>
    </sheetView>
  </sheetViews>
  <sheetFormatPr defaultRowHeight="15" x14ac:dyDescent="0.25"/>
  <cols>
    <col min="1" max="1" width="11.140625" customWidth="1"/>
    <col min="2" max="2" width="11.28515625" customWidth="1"/>
    <col min="3" max="3" width="22.5703125" customWidth="1"/>
    <col min="4" max="4" width="18.140625" customWidth="1"/>
    <col min="5" max="5" width="20.28515625" customWidth="1"/>
    <col min="7" max="8" width="15" bestFit="1" customWidth="1"/>
    <col min="10" max="10" width="17.140625" customWidth="1"/>
    <col min="11" max="11" width="15" customWidth="1"/>
    <col min="12" max="12" width="14" customWidth="1"/>
  </cols>
  <sheetData>
    <row r="1" spans="1:12" x14ac:dyDescent="0.25">
      <c r="B1" s="16" t="s">
        <v>16</v>
      </c>
      <c r="C1" s="16"/>
      <c r="D1" s="16"/>
      <c r="E1" s="16"/>
      <c r="F1" s="16"/>
      <c r="G1" s="16"/>
      <c r="H1" s="16"/>
      <c r="I1" s="16"/>
      <c r="J1" s="16"/>
      <c r="K1" s="16"/>
    </row>
    <row r="2" spans="1:12" x14ac:dyDescent="0.25"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2" x14ac:dyDescent="0.25">
      <c r="B3" s="16"/>
      <c r="C3" s="16"/>
      <c r="D3" s="16"/>
      <c r="E3" s="16"/>
      <c r="F3" s="16"/>
      <c r="G3" s="16"/>
      <c r="H3" s="16"/>
      <c r="I3" s="16"/>
      <c r="J3" s="16"/>
      <c r="K3" s="16"/>
    </row>
    <row r="5" spans="1:12" ht="45" customHeight="1" x14ac:dyDescent="0.25">
      <c r="A5" s="15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/>
      <c r="G5" s="15"/>
      <c r="H5" s="15" t="s">
        <v>5</v>
      </c>
      <c r="I5" s="15"/>
      <c r="J5" s="15"/>
      <c r="K5" s="15" t="s">
        <v>6</v>
      </c>
      <c r="L5" s="15" t="s">
        <v>7</v>
      </c>
    </row>
    <row r="6" spans="1:12" x14ac:dyDescent="0.25">
      <c r="A6" s="15"/>
      <c r="B6" s="15"/>
      <c r="C6" s="15"/>
      <c r="D6" s="15"/>
      <c r="E6" s="4" t="s">
        <v>8</v>
      </c>
      <c r="F6" s="4" t="s">
        <v>9</v>
      </c>
      <c r="G6" s="4" t="s">
        <v>10</v>
      </c>
      <c r="H6" s="4" t="s">
        <v>8</v>
      </c>
      <c r="I6" s="4" t="s">
        <v>9</v>
      </c>
      <c r="J6" s="4" t="s">
        <v>10</v>
      </c>
      <c r="K6" s="15"/>
      <c r="L6" s="15"/>
    </row>
    <row r="7" spans="1:12" ht="60" x14ac:dyDescent="0.25">
      <c r="A7" s="1">
        <v>1</v>
      </c>
      <c r="B7" s="1">
        <v>1</v>
      </c>
      <c r="C7" s="1" t="s">
        <v>11</v>
      </c>
      <c r="D7" s="2">
        <v>46342520</v>
      </c>
      <c r="E7" s="1" t="s">
        <v>12</v>
      </c>
      <c r="F7" s="3">
        <v>0.2</v>
      </c>
      <c r="G7" s="2">
        <v>46342520</v>
      </c>
      <c r="H7" s="2">
        <v>32000000</v>
      </c>
      <c r="I7" s="3">
        <v>0.2</v>
      </c>
      <c r="J7" s="1" t="s">
        <v>13</v>
      </c>
      <c r="K7" s="1"/>
      <c r="L7" s="1"/>
    </row>
    <row r="8" spans="1:12" ht="60" x14ac:dyDescent="0.25">
      <c r="A8" s="1">
        <v>1</v>
      </c>
      <c r="B8" s="1">
        <v>2</v>
      </c>
      <c r="C8" s="1" t="s">
        <v>14</v>
      </c>
      <c r="D8" s="2">
        <v>46342520</v>
      </c>
      <c r="E8" s="1" t="s">
        <v>12</v>
      </c>
      <c r="F8" s="3">
        <v>0.2</v>
      </c>
      <c r="G8" s="2">
        <v>46342520</v>
      </c>
      <c r="H8" s="2">
        <v>34358340</v>
      </c>
      <c r="I8" s="3">
        <v>0.2</v>
      </c>
      <c r="J8" s="1" t="s">
        <v>15</v>
      </c>
      <c r="K8" s="1"/>
      <c r="L8" s="1"/>
    </row>
  </sheetData>
  <mergeCells count="9">
    <mergeCell ref="K5:K6"/>
    <mergeCell ref="L5:L6"/>
    <mergeCell ref="B1:K3"/>
    <mergeCell ref="A5:A6"/>
    <mergeCell ref="B5:B6"/>
    <mergeCell ref="C5:C6"/>
    <mergeCell ref="D5:D6"/>
    <mergeCell ref="E5:G5"/>
    <mergeCell ref="H5:J5"/>
  </mergeCells>
  <pageMargins left="0.15748031496062992" right="0.15748031496062992" top="0.74803149606299213" bottom="0.74803149606299213" header="0.31496062992125984" footer="0.31496062992125984"/>
  <pageSetup paperSize="9"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9"/>
  <sheetViews>
    <sheetView tabSelected="1" topLeftCell="B1" workbookViewId="0">
      <selection activeCell="A3" sqref="A3:V3"/>
    </sheetView>
  </sheetViews>
  <sheetFormatPr defaultRowHeight="15" x14ac:dyDescent="0.25"/>
  <cols>
    <col min="2" max="2" width="22.140625" customWidth="1"/>
    <col min="3" max="3" width="12.85546875" customWidth="1"/>
    <col min="4" max="4" width="10.7109375" customWidth="1"/>
    <col min="6" max="6" width="12.42578125" bestFit="1" customWidth="1"/>
    <col min="7" max="7" width="12.5703125" bestFit="1" customWidth="1"/>
    <col min="8" max="8" width="11.42578125" bestFit="1" customWidth="1"/>
    <col min="9" max="9" width="12.7109375" bestFit="1" customWidth="1"/>
    <col min="11" max="11" width="12.5703125" bestFit="1" customWidth="1"/>
    <col min="12" max="12" width="11.5703125" bestFit="1" customWidth="1"/>
    <col min="13" max="13" width="12.7109375" bestFit="1" customWidth="1"/>
    <col min="15" max="15" width="12.5703125" bestFit="1" customWidth="1"/>
    <col min="16" max="16" width="12.140625" bestFit="1" customWidth="1"/>
    <col min="17" max="17" width="13.28515625" bestFit="1" customWidth="1"/>
    <col min="19" max="19" width="13.28515625" bestFit="1" customWidth="1"/>
    <col min="20" max="20" width="12.7109375" bestFit="1" customWidth="1"/>
    <col min="21" max="21" width="13.42578125" bestFit="1" customWidth="1"/>
  </cols>
  <sheetData>
    <row r="3" spans="1:22" ht="36" customHeight="1" x14ac:dyDescent="0.25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x14ac:dyDescent="0.25">
      <c r="A4" s="5"/>
      <c r="B4" s="5"/>
      <c r="C4" s="5"/>
      <c r="D4" s="5"/>
      <c r="E4" s="18"/>
      <c r="F4" s="18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5" customHeight="1" x14ac:dyDescent="0.25">
      <c r="A5" s="19" t="s">
        <v>17</v>
      </c>
      <c r="B5" s="19" t="s">
        <v>18</v>
      </c>
      <c r="C5" s="20" t="s">
        <v>19</v>
      </c>
      <c r="D5" s="19" t="s">
        <v>20</v>
      </c>
      <c r="E5" s="19" t="s">
        <v>21</v>
      </c>
      <c r="F5" s="19"/>
      <c r="G5" s="19" t="s">
        <v>23</v>
      </c>
      <c r="H5" s="19"/>
      <c r="I5" s="19"/>
      <c r="J5" s="19"/>
      <c r="K5" s="19"/>
      <c r="L5" s="19"/>
      <c r="M5" s="19"/>
      <c r="N5" s="19"/>
      <c r="O5" s="21" t="s">
        <v>22</v>
      </c>
      <c r="P5" s="22"/>
      <c r="Q5" s="22"/>
      <c r="R5" s="22"/>
      <c r="S5" s="22"/>
      <c r="T5" s="22"/>
      <c r="U5" s="22"/>
      <c r="V5" s="23"/>
    </row>
    <row r="6" spans="1:22" x14ac:dyDescent="0.25">
      <c r="A6" s="19"/>
      <c r="B6" s="19"/>
      <c r="C6" s="24"/>
      <c r="D6" s="19"/>
      <c r="E6" s="25" t="s">
        <v>24</v>
      </c>
      <c r="F6" s="25" t="s">
        <v>25</v>
      </c>
      <c r="G6" s="21" t="s">
        <v>4</v>
      </c>
      <c r="H6" s="22"/>
      <c r="I6" s="22"/>
      <c r="J6" s="23"/>
      <c r="K6" s="21" t="s">
        <v>28</v>
      </c>
      <c r="L6" s="22"/>
      <c r="M6" s="22"/>
      <c r="N6" s="23"/>
      <c r="O6" s="21" t="s">
        <v>4</v>
      </c>
      <c r="P6" s="22"/>
      <c r="Q6" s="22"/>
      <c r="R6" s="23"/>
      <c r="S6" s="21" t="s">
        <v>28</v>
      </c>
      <c r="T6" s="22"/>
      <c r="U6" s="22"/>
      <c r="V6" s="23"/>
    </row>
    <row r="7" spans="1:22" ht="55.5" customHeight="1" x14ac:dyDescent="0.25">
      <c r="A7" s="19"/>
      <c r="B7" s="19"/>
      <c r="C7" s="26"/>
      <c r="D7" s="19"/>
      <c r="E7" s="27"/>
      <c r="F7" s="27"/>
      <c r="G7" s="28" t="s">
        <v>8</v>
      </c>
      <c r="H7" s="28" t="s">
        <v>9</v>
      </c>
      <c r="I7" s="28" t="s">
        <v>25</v>
      </c>
      <c r="J7" s="28" t="s">
        <v>26</v>
      </c>
      <c r="K7" s="28" t="s">
        <v>8</v>
      </c>
      <c r="L7" s="28" t="s">
        <v>9</v>
      </c>
      <c r="M7" s="28" t="s">
        <v>25</v>
      </c>
      <c r="N7" s="28" t="s">
        <v>26</v>
      </c>
      <c r="O7" s="28" t="s">
        <v>8</v>
      </c>
      <c r="P7" s="28" t="s">
        <v>9</v>
      </c>
      <c r="Q7" s="28" t="s">
        <v>25</v>
      </c>
      <c r="R7" s="28" t="s">
        <v>26</v>
      </c>
      <c r="S7" s="28" t="s">
        <v>8</v>
      </c>
      <c r="T7" s="28" t="s">
        <v>9</v>
      </c>
      <c r="U7" s="28" t="s">
        <v>25</v>
      </c>
      <c r="V7" s="28" t="s">
        <v>26</v>
      </c>
    </row>
    <row r="8" spans="1:22" ht="67.5" customHeight="1" x14ac:dyDescent="0.25">
      <c r="A8" s="6">
        <v>1</v>
      </c>
      <c r="B8" s="7" t="s">
        <v>27</v>
      </c>
      <c r="C8" s="8" t="s">
        <v>29</v>
      </c>
      <c r="D8" s="9">
        <v>824600</v>
      </c>
      <c r="E8" s="10">
        <v>56.2</v>
      </c>
      <c r="F8" s="11">
        <f>D8*E8</f>
        <v>46342520</v>
      </c>
      <c r="G8" s="13">
        <v>38618766.670000002</v>
      </c>
      <c r="H8" s="13">
        <f>G8*20/100</f>
        <v>7723753.3340000007</v>
      </c>
      <c r="I8" s="13">
        <f>G8+H8</f>
        <v>46342520.004000001</v>
      </c>
      <c r="J8" s="13">
        <f>I8/D8</f>
        <v>56.200000004850835</v>
      </c>
      <c r="K8" s="13">
        <v>32000000</v>
      </c>
      <c r="L8" s="13">
        <f>K8*20/100</f>
        <v>6400000</v>
      </c>
      <c r="M8" s="13">
        <f>K8+L8</f>
        <v>38400000</v>
      </c>
      <c r="N8" s="13">
        <f>M8/D8</f>
        <v>46.568032985690031</v>
      </c>
      <c r="O8" s="11">
        <v>38618766.670000002</v>
      </c>
      <c r="P8" s="11">
        <f>O8*20/100</f>
        <v>7723753.3340000007</v>
      </c>
      <c r="Q8" s="11">
        <f>O8+P8</f>
        <v>46342520.004000001</v>
      </c>
      <c r="R8" s="11">
        <f>Q8/D8</f>
        <v>56.200000004850835</v>
      </c>
      <c r="S8" s="11">
        <v>34358340</v>
      </c>
      <c r="T8" s="11">
        <f>S8*20/100</f>
        <v>6871668</v>
      </c>
      <c r="U8" s="11">
        <f>S8+T8</f>
        <v>41230008</v>
      </c>
      <c r="V8" s="11">
        <f>U8/D8</f>
        <v>50.000009701673541</v>
      </c>
    </row>
    <row r="9" spans="1:22" x14ac:dyDescent="0.25">
      <c r="A9" s="5"/>
      <c r="B9" s="5"/>
      <c r="C9" s="5"/>
      <c r="D9" s="5"/>
      <c r="E9" s="5"/>
      <c r="F9" s="5"/>
      <c r="G9" s="5"/>
      <c r="H9" s="5"/>
      <c r="I9" s="12"/>
      <c r="J9" s="5"/>
      <c r="K9" s="5"/>
      <c r="L9" s="5"/>
      <c r="M9" s="14"/>
      <c r="N9" s="5"/>
      <c r="O9" s="5"/>
      <c r="P9" s="5"/>
      <c r="Q9" s="5"/>
      <c r="R9" s="5"/>
      <c r="S9" s="5"/>
      <c r="T9" s="5"/>
      <c r="U9" s="5"/>
      <c r="V9" s="5"/>
    </row>
  </sheetData>
  <mergeCells count="15">
    <mergeCell ref="O6:R6"/>
    <mergeCell ref="S6:V6"/>
    <mergeCell ref="A3:V3"/>
    <mergeCell ref="E6:E7"/>
    <mergeCell ref="F6:F7"/>
    <mergeCell ref="G6:J6"/>
    <mergeCell ref="K6:N6"/>
    <mergeCell ref="O5:V5"/>
    <mergeCell ref="G5:N5"/>
    <mergeCell ref="E4:F4"/>
    <mergeCell ref="A5:A7"/>
    <mergeCell ref="B5:B7"/>
    <mergeCell ref="C5:C7"/>
    <mergeCell ref="D5:D7"/>
    <mergeCell ref="E5:F5"/>
  </mergeCells>
  <pageMargins left="0.15748031496062992" right="0.1574803149606299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2023-01-12T12:56:19Z</dcterms:modified>
</cp:coreProperties>
</file>